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مامایی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7" l="1"/>
  <c r="I22" i="7"/>
  <c r="K22" i="7" s="1"/>
  <c r="L21" i="7"/>
  <c r="I21" i="7"/>
  <c r="J21" i="7" s="1"/>
  <c r="L20" i="7"/>
  <c r="J20" i="7"/>
  <c r="I20" i="7"/>
  <c r="K20" i="7" s="1"/>
  <c r="L19" i="7"/>
  <c r="I19" i="7"/>
  <c r="J19" i="7" s="1"/>
  <c r="L18" i="7"/>
  <c r="I18" i="7"/>
  <c r="K18" i="7" s="1"/>
  <c r="L17" i="7"/>
  <c r="I17" i="7"/>
  <c r="J17" i="7" s="1"/>
  <c r="L16" i="7"/>
  <c r="I16" i="7"/>
  <c r="K16" i="7" s="1"/>
  <c r="L15" i="7"/>
  <c r="I15" i="7"/>
  <c r="J15" i="7" s="1"/>
  <c r="L14" i="7"/>
  <c r="I14" i="7"/>
  <c r="K14" i="7" s="1"/>
  <c r="L13" i="7"/>
  <c r="I13" i="7"/>
  <c r="J13" i="7" s="1"/>
  <c r="L12" i="7"/>
  <c r="J12" i="7"/>
  <c r="I12" i="7"/>
  <c r="K12" i="7" s="1"/>
  <c r="L10" i="7"/>
  <c r="I10" i="7"/>
  <c r="K10" i="7" s="1"/>
  <c r="L9" i="7"/>
  <c r="I9" i="7"/>
  <c r="J9" i="7" s="1"/>
  <c r="L8" i="7"/>
  <c r="I8" i="7"/>
  <c r="K8" i="7" s="1"/>
  <c r="L7" i="7"/>
  <c r="I7" i="7"/>
  <c r="J7" i="7" s="1"/>
  <c r="L6" i="7"/>
  <c r="I6" i="7"/>
  <c r="K6" i="7" s="1"/>
  <c r="L5" i="7"/>
  <c r="I5" i="7"/>
  <c r="J5" i="7" s="1"/>
  <c r="L4" i="7"/>
  <c r="J4" i="7"/>
  <c r="I4" i="7"/>
  <c r="K4" i="7" s="1"/>
  <c r="L3" i="7"/>
  <c r="I3" i="7"/>
  <c r="J3" i="7" s="1"/>
  <c r="J8" i="7" l="1"/>
  <c r="J16" i="7"/>
  <c r="J6" i="7"/>
  <c r="J10" i="7"/>
  <c r="J14" i="7"/>
  <c r="J18" i="7"/>
  <c r="J22" i="7"/>
  <c r="M12" i="7"/>
  <c r="M16" i="7"/>
  <c r="M20" i="7"/>
  <c r="M14" i="7"/>
  <c r="M18" i="7"/>
  <c r="M22" i="7"/>
  <c r="K13" i="7"/>
  <c r="M13" i="7" s="1"/>
  <c r="K15" i="7"/>
  <c r="M15" i="7" s="1"/>
  <c r="K17" i="7"/>
  <c r="M17" i="7" s="1"/>
  <c r="K19" i="7"/>
  <c r="M19" i="7" s="1"/>
  <c r="K21" i="7"/>
  <c r="M21" i="7" s="1"/>
  <c r="M4" i="7"/>
  <c r="M8" i="7"/>
  <c r="M6" i="7"/>
  <c r="M10" i="7"/>
  <c r="K3" i="7"/>
  <c r="M3" i="7" s="1"/>
  <c r="K5" i="7"/>
  <c r="M5" i="7" s="1"/>
  <c r="K7" i="7"/>
  <c r="M7" i="7" s="1"/>
  <c r="K9" i="7"/>
  <c r="M9" i="7" s="1"/>
</calcChain>
</file>

<file path=xl/sharedStrings.xml><?xml version="1.0" encoding="utf-8"?>
<sst xmlns="http://schemas.openxmlformats.org/spreadsheetml/2006/main" count="47" uniqueCount="38">
  <si>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</si>
  <si>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</si>
  <si>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</si>
  <si>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</si>
  <si>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</si>
  <si>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</si>
  <si>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</si>
  <si>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</si>
  <si>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#*</t>
  </si>
  <si>
    <t>0</t>
  </si>
  <si>
    <t xml:space="preserve">مخروط برداری گردن رحم، با یا بدون فولگوراسیون، با یا بدون دیلاتاسیون و کورتاژ، با یا بدون ترمیم؛ با چاقو یا لیزر یا اکسیزیون با حلقه الکترود </t>
  </si>
  <si>
    <t>(به کد 501795 هم مراجعه گردد)</t>
  </si>
  <si>
    <t>تراکلکتومی (سرویسکتومی)، آمپوتاسیون گردن رحم (عمل مستقل)</t>
  </si>
  <si>
    <t xml:space="preserve">تراکلکتومی رادیکال با لنفادنکتومی کامل دو طرفه لگن و نمونه‌برداری از غدد لنفاوی پاراآئورتیک، با یا بدون درآوردن لوله(ها)، با یا بدون درآوردن تخمدان‌(ها) </t>
  </si>
  <si>
    <t>(برای هیسترکتومی رادیکال شکمی ازکد 501825 استفاده کنید)</t>
  </si>
  <si>
    <t>اکسیزیون استامپ گردن رحم از راه شکم یا با ترمیم کف لگن</t>
  </si>
  <si>
    <t>اكسيزيون استامپ گردن رحم، از راه واژن ( مانند عمل منچستر)</t>
  </si>
  <si>
    <t xml:space="preserve">اكسيزيون استامپ گردن رحم، از راه واژن ( مانند عمل منچستر) با ترمیم قدامی و یا خلفی یا با ترمیم آنتروسل </t>
  </si>
  <si>
    <t>(برای کارگذاری دستگاه داخل رحمی IUD از کد 501860 استفاده کنید)</t>
  </si>
  <si>
    <t>سرکلاژ گردن رحم، غیر مامایی</t>
  </si>
  <si>
    <t>تراکلورافی، ترمیم پلاستیک گردن رحم، از راه واژن</t>
  </si>
  <si>
    <t xml:space="preserve">دیلاتاسیون کانال گردن رحم به کمک ابزار (عمل مستقل) </t>
  </si>
  <si>
    <t>دیلاتاسیون و کورتاژ استامپ گردن رحم</t>
  </si>
  <si>
    <t>دیلاتاسیون و کورتاژ، تشخیصی یا درمانی، غیرمامایی</t>
  </si>
  <si>
    <t xml:space="preserve">برگزاري کلاس آمادگي براي زايمان از هفته 20 تا 37 بارداري به ازاي هر جلسه فردي 90 دقيقه </t>
  </si>
  <si>
    <t xml:space="preserve">برگزاري کلاس آمادگي براي زايمان از هفته 20 تا 37 بارداري به ازاي هر جلسه گروهي 90 دقيقه به ازاي هر بيمار(حداقل 5 و حداکثر 10 نفر) </t>
  </si>
  <si>
    <r>
      <t xml:space="preserve">حضور مامای </t>
    </r>
    <r>
      <rPr>
        <sz val="12"/>
        <color indexed="8"/>
        <rFont val="Calibri"/>
        <family val="2"/>
      </rPr>
      <t>DOULA</t>
    </r>
    <r>
      <rPr>
        <sz val="12"/>
        <color indexed="8"/>
        <rFont val="B Traffic"/>
        <charset val="178"/>
      </rPr>
      <t xml:space="preserve"> به همراه مددجو در کلاس‌های آمادگی زایمان از هفته 20 تا 37 بارداری؛ هر جلسه 90دقیقه ای </t>
    </r>
  </si>
  <si>
    <r>
      <t xml:space="preserve">حضور مامای </t>
    </r>
    <r>
      <rPr>
        <sz val="12"/>
        <color indexed="8"/>
        <rFont val="Calibri"/>
        <family val="2"/>
      </rPr>
      <t>DOULA</t>
    </r>
    <r>
      <rPr>
        <sz val="12"/>
        <color indexed="8"/>
        <rFont val="B Traffic"/>
        <charset val="178"/>
      </rPr>
      <t xml:space="preserve"> در منزل برای فاز نهفته زایمان؛ هر تعداد ساعت ارائه خدمت </t>
    </r>
  </si>
  <si>
    <r>
      <t xml:space="preserve">حضور مامای </t>
    </r>
    <r>
      <rPr>
        <sz val="12"/>
        <color indexed="8"/>
        <rFont val="Calibri"/>
        <family val="2"/>
      </rPr>
      <t>DOULA</t>
    </r>
    <r>
      <rPr>
        <sz val="12"/>
        <color indexed="8"/>
        <rFont val="B Traffic"/>
        <charset val="178"/>
      </rPr>
      <t xml:space="preserve"> در اتاق لیبر به ازای هر ساعت ارائه خدمت </t>
    </r>
  </si>
  <si>
    <r>
      <t xml:space="preserve">حضور مامای </t>
    </r>
    <r>
      <rPr>
        <sz val="12"/>
        <color indexed="8"/>
        <rFont val="Calibri"/>
        <family val="2"/>
      </rPr>
      <t>DOULA</t>
    </r>
    <r>
      <rPr>
        <sz val="12"/>
        <color indexed="8"/>
        <rFont val="B Traffic"/>
        <charset val="178"/>
      </rPr>
      <t xml:space="preserve"> پس از زایمان (مراقبت ازمادر و نوزاد و آموزش شیردهی) برای هر تعداد ساعت ارائه خدمت</t>
    </r>
  </si>
  <si>
    <t>مراقبت از مادر پس از زایمان در منزل؛ به ازای هر ساعت</t>
  </si>
  <si>
    <t>مراقبت دوران بارداری در منزل؛ به ازای هر ساعت</t>
  </si>
  <si>
    <t>تعرفه دولتی</t>
  </si>
  <si>
    <t>سهم بیمار</t>
  </si>
  <si>
    <t>سهم بیمه</t>
  </si>
  <si>
    <t>تعرفه خصوصی</t>
  </si>
  <si>
    <t>اسماعیل اسدی : اداره اقتصاد درمان معاونت درمان، دانشکده علوم پزشکی تربت جام</t>
  </si>
  <si>
    <t>تعرف های خدمات تشخیصی ، درمانی وزارت بهداشت ، درمان و آموزش پزشکی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</si>
</sst>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rgb="FF000000"/>
      <name val="B Traffic"/>
      <charset val="178"/>
    </font>
    <font>
      <sz val="12"/>
      <color indexed="8"/>
      <name val="Calibri"/>
      <family val="2"/>
    </font>
    <font>
      <sz val="12"/>
      <color indexed="8"/>
      <name val="B Traffic"/>
      <charset val="178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4" fillId="0" borderId="3" xfId="2" applyNumberFormat="1" applyFont="1" applyFill="1" applyBorder="1" applyAlignment="1">
      <alignment horizontal="center" vertical="center" readingOrder="2"/>
    </xf>
    <xf numFmtId="1" fontId="5" fillId="0" borderId="1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right" vertical="center" wrapText="1" readingOrder="2"/>
    </xf>
    <xf numFmtId="0" fontId="4" fillId="0" borderId="1" xfId="2" applyNumberFormat="1" applyFont="1" applyFill="1" applyBorder="1" applyAlignment="1">
      <alignment horizontal="right" vertical="center" wrapText="1" readingOrder="2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wrapText="1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6" fillId="0" borderId="3" xfId="0" applyNumberFormat="1" applyFont="1" applyFill="1" applyBorder="1" applyAlignment="1">
      <alignment horizontal="center" vertical="center" readingOrder="2"/>
    </xf>
    <xf numFmtId="49" fontId="4" fillId="0" borderId="5" xfId="2" applyNumberFormat="1" applyFont="1" applyFill="1" applyBorder="1" applyAlignment="1">
      <alignment horizontal="center" vertical="center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0" fontId="9" fillId="3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6" fontId="11" fillId="0" borderId="7" xfId="1" applyNumberFormat="1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tabSelected="1" workbookViewId="0">
      <selection activeCell="A12" sqref="A12:XFD13"/>
    </sheetView>
  </sheetViews>
  <sheetFormatPr defaultColWidth="16.25" defaultRowHeight="60.75" customHeight="1" x14ac:dyDescent="0.2"/>
  <cols>
    <col min="2" max="2" width="9.125" customWidth="1"/>
    <col min="3" max="3" width="35.125" customWidth="1"/>
    <col min="4" max="4" width="9.75" customWidth="1"/>
    <col min="5" max="5" width="12.375" customWidth="1"/>
    <col min="6" max="6" width="13" customWidth="1"/>
    <col min="7" max="7" width="8" customWidth="1"/>
    <col min="8" max="8" width="9.25" customWidth="1"/>
    <col min="10" max="10" width="11.25" customWidth="1"/>
    <col min="11" max="11" width="11.875" customWidth="1"/>
    <col min="12" max="12" width="13.375" customWidth="1"/>
    <col min="13" max="13" width="11.125" customWidth="1"/>
  </cols>
  <sheetData>
    <row r="1" spans="1:20" ht="66.75" customHeight="1" x14ac:dyDescent="0.2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6"/>
      <c r="Q1" s="16"/>
      <c r="R1" s="16"/>
      <c r="S1" s="16"/>
      <c r="T1" s="16"/>
    </row>
    <row r="2" spans="1:20" ht="60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33</v>
      </c>
      <c r="O2">
        <v>0.7</v>
      </c>
    </row>
    <row r="3" spans="1:20" s="2" customFormat="1" ht="60.75" customHeight="1" x14ac:dyDescent="0.2">
      <c r="A3" s="10">
        <v>903000</v>
      </c>
      <c r="B3" s="4" t="s">
        <v>8</v>
      </c>
      <c r="C3" s="9" t="s">
        <v>24</v>
      </c>
      <c r="D3" s="8"/>
      <c r="E3" s="7">
        <v>3</v>
      </c>
      <c r="F3" s="7">
        <v>3</v>
      </c>
      <c r="G3" s="7"/>
      <c r="H3" s="7">
        <v>0</v>
      </c>
      <c r="I3" s="12">
        <f t="shared" ref="I3:I10" si="0">F3*201000+G3*294000</f>
        <v>603000</v>
      </c>
      <c r="J3" s="12">
        <f t="shared" ref="J3:J10" si="1">I3*30/100</f>
        <v>180900</v>
      </c>
      <c r="K3" s="12">
        <f t="shared" ref="K3:K10" si="2">I3*70/100</f>
        <v>422100</v>
      </c>
      <c r="L3" s="12">
        <f t="shared" ref="L3:L10" si="3">F3*392000+G3*1263000</f>
        <v>1176000</v>
      </c>
      <c r="M3" s="12">
        <f t="shared" ref="M3:M10" si="4">L3-K3</f>
        <v>753900</v>
      </c>
    </row>
    <row r="4" spans="1:20" s="2" customFormat="1" ht="60.75" customHeight="1" x14ac:dyDescent="0.2">
      <c r="A4" s="10">
        <v>903005</v>
      </c>
      <c r="B4" s="4" t="s">
        <v>8</v>
      </c>
      <c r="C4" s="9" t="s">
        <v>25</v>
      </c>
      <c r="D4" s="8"/>
      <c r="E4" s="7">
        <v>0.8</v>
      </c>
      <c r="F4" s="7">
        <v>0.8</v>
      </c>
      <c r="G4" s="7"/>
      <c r="H4" s="7">
        <v>0</v>
      </c>
      <c r="I4" s="12">
        <f t="shared" si="0"/>
        <v>160800</v>
      </c>
      <c r="J4" s="12">
        <f t="shared" si="1"/>
        <v>48240</v>
      </c>
      <c r="K4" s="12">
        <f t="shared" si="2"/>
        <v>112560</v>
      </c>
      <c r="L4" s="12">
        <f t="shared" si="3"/>
        <v>313600</v>
      </c>
      <c r="M4" s="12">
        <f t="shared" si="4"/>
        <v>201040</v>
      </c>
    </row>
    <row r="5" spans="1:20" s="2" customFormat="1" ht="60.75" customHeight="1" x14ac:dyDescent="0.2">
      <c r="A5" s="10">
        <v>903010</v>
      </c>
      <c r="B5" s="4" t="s">
        <v>8</v>
      </c>
      <c r="C5" s="9" t="s">
        <v>26</v>
      </c>
      <c r="D5" s="8"/>
      <c r="E5" s="7">
        <v>1</v>
      </c>
      <c r="F5" s="7">
        <v>1</v>
      </c>
      <c r="G5" s="7"/>
      <c r="H5" s="7">
        <v>0</v>
      </c>
      <c r="I5" s="12">
        <f t="shared" si="0"/>
        <v>201000</v>
      </c>
      <c r="J5" s="12">
        <f t="shared" si="1"/>
        <v>60300</v>
      </c>
      <c r="K5" s="12">
        <f t="shared" si="2"/>
        <v>140700</v>
      </c>
      <c r="L5" s="12">
        <f t="shared" si="3"/>
        <v>392000</v>
      </c>
      <c r="M5" s="12">
        <f t="shared" si="4"/>
        <v>251300</v>
      </c>
    </row>
    <row r="6" spans="1:20" s="2" customFormat="1" ht="60.75" customHeight="1" x14ac:dyDescent="0.2">
      <c r="A6" s="10">
        <v>903015</v>
      </c>
      <c r="B6" s="4" t="s">
        <v>8</v>
      </c>
      <c r="C6" s="9" t="s">
        <v>27</v>
      </c>
      <c r="D6" s="9"/>
      <c r="E6" s="7">
        <v>2</v>
      </c>
      <c r="F6" s="7">
        <v>2</v>
      </c>
      <c r="G6" s="7"/>
      <c r="H6" s="7">
        <v>0</v>
      </c>
      <c r="I6" s="12">
        <f t="shared" si="0"/>
        <v>402000</v>
      </c>
      <c r="J6" s="12">
        <f t="shared" si="1"/>
        <v>120600</v>
      </c>
      <c r="K6" s="12">
        <f t="shared" si="2"/>
        <v>281400</v>
      </c>
      <c r="L6" s="12">
        <f t="shared" si="3"/>
        <v>784000</v>
      </c>
      <c r="M6" s="12">
        <f t="shared" si="4"/>
        <v>502600</v>
      </c>
    </row>
    <row r="7" spans="1:20" s="2" customFormat="1" ht="60.75" customHeight="1" x14ac:dyDescent="0.2">
      <c r="A7" s="10">
        <v>903020</v>
      </c>
      <c r="B7" s="4" t="s">
        <v>8</v>
      </c>
      <c r="C7" s="9" t="s">
        <v>28</v>
      </c>
      <c r="D7" s="9"/>
      <c r="E7" s="7">
        <v>1.7</v>
      </c>
      <c r="F7" s="7">
        <v>1.7</v>
      </c>
      <c r="G7" s="7"/>
      <c r="H7" s="7">
        <v>0</v>
      </c>
      <c r="I7" s="12">
        <f t="shared" si="0"/>
        <v>341700</v>
      </c>
      <c r="J7" s="12">
        <f t="shared" si="1"/>
        <v>102510</v>
      </c>
      <c r="K7" s="12">
        <f t="shared" si="2"/>
        <v>239190</v>
      </c>
      <c r="L7" s="12">
        <f t="shared" si="3"/>
        <v>666400</v>
      </c>
      <c r="M7" s="12">
        <f t="shared" si="4"/>
        <v>427210</v>
      </c>
    </row>
    <row r="8" spans="1:20" s="2" customFormat="1" ht="60.75" customHeight="1" x14ac:dyDescent="0.2">
      <c r="A8" s="10">
        <v>903025</v>
      </c>
      <c r="B8" s="4" t="s">
        <v>8</v>
      </c>
      <c r="C8" s="9" t="s">
        <v>29</v>
      </c>
      <c r="D8" s="9"/>
      <c r="E8" s="7">
        <v>2</v>
      </c>
      <c r="F8" s="7">
        <v>2</v>
      </c>
      <c r="G8" s="7"/>
      <c r="H8" s="7">
        <v>0</v>
      </c>
      <c r="I8" s="12">
        <f t="shared" si="0"/>
        <v>402000</v>
      </c>
      <c r="J8" s="12">
        <f t="shared" si="1"/>
        <v>120600</v>
      </c>
      <c r="K8" s="12">
        <f t="shared" si="2"/>
        <v>281400</v>
      </c>
      <c r="L8" s="12">
        <f t="shared" si="3"/>
        <v>784000</v>
      </c>
      <c r="M8" s="12">
        <f t="shared" si="4"/>
        <v>502600</v>
      </c>
    </row>
    <row r="9" spans="1:20" s="2" customFormat="1" ht="60.75" customHeight="1" x14ac:dyDescent="0.2">
      <c r="A9" s="10">
        <v>903030</v>
      </c>
      <c r="B9" s="4" t="s">
        <v>8</v>
      </c>
      <c r="C9" s="9" t="s">
        <v>30</v>
      </c>
      <c r="D9" s="9"/>
      <c r="E9" s="7">
        <v>1.25</v>
      </c>
      <c r="F9" s="7">
        <v>1.25</v>
      </c>
      <c r="G9" s="7"/>
      <c r="H9" s="7" t="s">
        <v>9</v>
      </c>
      <c r="I9" s="12">
        <f t="shared" si="0"/>
        <v>251250</v>
      </c>
      <c r="J9" s="12">
        <f t="shared" si="1"/>
        <v>75375</v>
      </c>
      <c r="K9" s="12">
        <f t="shared" si="2"/>
        <v>175875</v>
      </c>
      <c r="L9" s="12">
        <f t="shared" si="3"/>
        <v>490000</v>
      </c>
      <c r="M9" s="12">
        <f t="shared" si="4"/>
        <v>314125</v>
      </c>
    </row>
    <row r="10" spans="1:20" s="2" customFormat="1" ht="60.75" customHeight="1" x14ac:dyDescent="0.2">
      <c r="A10" s="10">
        <v>903035</v>
      </c>
      <c r="B10" s="4" t="s">
        <v>8</v>
      </c>
      <c r="C10" s="9" t="s">
        <v>31</v>
      </c>
      <c r="D10" s="9"/>
      <c r="E10" s="7">
        <v>1</v>
      </c>
      <c r="F10" s="7">
        <v>1</v>
      </c>
      <c r="G10" s="7"/>
      <c r="H10" s="7" t="s">
        <v>9</v>
      </c>
      <c r="I10" s="12">
        <f t="shared" si="0"/>
        <v>201000</v>
      </c>
      <c r="J10" s="12">
        <f t="shared" si="1"/>
        <v>60300</v>
      </c>
      <c r="K10" s="12">
        <f t="shared" si="2"/>
        <v>140700</v>
      </c>
      <c r="L10" s="12">
        <f t="shared" si="3"/>
        <v>392000</v>
      </c>
      <c r="M10" s="12">
        <f t="shared" si="4"/>
        <v>251300</v>
      </c>
    </row>
    <row r="12" spans="1:20" s="2" customFormat="1" ht="60.75" customHeight="1" x14ac:dyDescent="0.2">
      <c r="A12" s="3">
        <v>501740</v>
      </c>
      <c r="B12" s="4"/>
      <c r="C12" s="5" t="s">
        <v>10</v>
      </c>
      <c r="D12" s="6" t="s">
        <v>11</v>
      </c>
      <c r="E12" s="7">
        <v>13</v>
      </c>
      <c r="F12" s="7">
        <v>8.5</v>
      </c>
      <c r="G12" s="7">
        <v>4.5</v>
      </c>
      <c r="H12" s="7">
        <v>4</v>
      </c>
      <c r="I12" s="12">
        <f t="shared" ref="I12:I22" si="5">F12*201000+G12*294000</f>
        <v>3031500</v>
      </c>
      <c r="J12" s="12">
        <f t="shared" ref="J12:J22" si="6">I12*30/100</f>
        <v>909450</v>
      </c>
      <c r="K12" s="12">
        <f t="shared" ref="K12:K22" si="7">I12*70/100</f>
        <v>2122050</v>
      </c>
      <c r="L12" s="12">
        <f t="shared" ref="L12:L22" si="8">F12*697000+G12*2106000</f>
        <v>15401500</v>
      </c>
      <c r="M12" s="12">
        <f t="shared" ref="M12:M22" si="9">L12-K12</f>
        <v>13279450</v>
      </c>
    </row>
    <row r="13" spans="1:20" s="2" customFormat="1" ht="60.75" customHeight="1" x14ac:dyDescent="0.2">
      <c r="A13" s="3">
        <v>501745</v>
      </c>
      <c r="B13" s="4"/>
      <c r="C13" s="5" t="s">
        <v>12</v>
      </c>
      <c r="D13" s="6"/>
      <c r="E13" s="7">
        <v>17.600000000000001</v>
      </c>
      <c r="F13" s="7">
        <v>17.600000000000001</v>
      </c>
      <c r="G13" s="7"/>
      <c r="H13" s="7">
        <v>6</v>
      </c>
      <c r="I13" s="12">
        <f t="shared" si="5"/>
        <v>3537600.0000000005</v>
      </c>
      <c r="J13" s="12">
        <f t="shared" si="6"/>
        <v>1061280.0000000002</v>
      </c>
      <c r="K13" s="12">
        <f t="shared" si="7"/>
        <v>2476320.0000000005</v>
      </c>
      <c r="L13" s="12">
        <f t="shared" si="8"/>
        <v>12267200.000000002</v>
      </c>
      <c r="M13" s="12">
        <f t="shared" si="9"/>
        <v>9790880.0000000019</v>
      </c>
    </row>
    <row r="14" spans="1:20" s="2" customFormat="1" ht="60.75" customHeight="1" x14ac:dyDescent="0.2">
      <c r="A14" s="3">
        <v>501750</v>
      </c>
      <c r="B14" s="4"/>
      <c r="C14" s="5" t="s">
        <v>13</v>
      </c>
      <c r="D14" s="6" t="s">
        <v>14</v>
      </c>
      <c r="E14" s="7">
        <v>87.9</v>
      </c>
      <c r="F14" s="7">
        <v>87.9</v>
      </c>
      <c r="G14" s="7"/>
      <c r="H14" s="7">
        <v>8</v>
      </c>
      <c r="I14" s="12">
        <f t="shared" si="5"/>
        <v>17667900</v>
      </c>
      <c r="J14" s="12">
        <f t="shared" si="6"/>
        <v>5300370</v>
      </c>
      <c r="K14" s="12">
        <f t="shared" si="7"/>
        <v>12367530</v>
      </c>
      <c r="L14" s="12">
        <f t="shared" si="8"/>
        <v>61266300.000000007</v>
      </c>
      <c r="M14" s="12">
        <f t="shared" si="9"/>
        <v>48898770.000000007</v>
      </c>
    </row>
    <row r="15" spans="1:20" s="2" customFormat="1" ht="60.75" customHeight="1" x14ac:dyDescent="0.2">
      <c r="A15" s="3">
        <v>501755</v>
      </c>
      <c r="B15" s="4"/>
      <c r="C15" s="5" t="s">
        <v>15</v>
      </c>
      <c r="D15" s="6"/>
      <c r="E15" s="7">
        <v>35</v>
      </c>
      <c r="F15" s="7">
        <v>35</v>
      </c>
      <c r="G15" s="7"/>
      <c r="H15" s="7">
        <v>8</v>
      </c>
      <c r="I15" s="12">
        <f t="shared" si="5"/>
        <v>7035000</v>
      </c>
      <c r="J15" s="12">
        <f t="shared" si="6"/>
        <v>2110500</v>
      </c>
      <c r="K15" s="12">
        <f t="shared" si="7"/>
        <v>4924500</v>
      </c>
      <c r="L15" s="12">
        <f t="shared" si="8"/>
        <v>24395000</v>
      </c>
      <c r="M15" s="12">
        <f t="shared" si="9"/>
        <v>19470500</v>
      </c>
    </row>
    <row r="16" spans="1:20" s="2" customFormat="1" ht="60.75" customHeight="1" x14ac:dyDescent="0.2">
      <c r="A16" s="3">
        <v>501760</v>
      </c>
      <c r="B16" s="4"/>
      <c r="C16" s="9" t="s">
        <v>16</v>
      </c>
      <c r="D16" s="8"/>
      <c r="E16" s="7">
        <v>20.100000000000001</v>
      </c>
      <c r="F16" s="7">
        <v>20.100000000000001</v>
      </c>
      <c r="G16" s="7"/>
      <c r="H16" s="7">
        <v>6</v>
      </c>
      <c r="I16" s="12">
        <f t="shared" si="5"/>
        <v>4040100.0000000005</v>
      </c>
      <c r="J16" s="12">
        <f t="shared" si="6"/>
        <v>1212030.0000000002</v>
      </c>
      <c r="K16" s="12">
        <f t="shared" si="7"/>
        <v>2828070.0000000005</v>
      </c>
      <c r="L16" s="12">
        <f t="shared" si="8"/>
        <v>14009700.000000002</v>
      </c>
      <c r="M16" s="12">
        <f t="shared" si="9"/>
        <v>11181630.000000002</v>
      </c>
    </row>
    <row r="17" spans="1:13" s="2" customFormat="1" ht="60.75" customHeight="1" x14ac:dyDescent="0.2">
      <c r="A17" s="3">
        <v>501765</v>
      </c>
      <c r="B17" s="4"/>
      <c r="C17" s="5" t="s">
        <v>17</v>
      </c>
      <c r="D17" s="6" t="s">
        <v>18</v>
      </c>
      <c r="E17" s="7">
        <v>29</v>
      </c>
      <c r="F17" s="7">
        <v>29</v>
      </c>
      <c r="G17" s="7"/>
      <c r="H17" s="7">
        <v>6</v>
      </c>
      <c r="I17" s="12">
        <f t="shared" si="5"/>
        <v>5829000</v>
      </c>
      <c r="J17" s="12">
        <f t="shared" si="6"/>
        <v>1748700</v>
      </c>
      <c r="K17" s="12">
        <f t="shared" si="7"/>
        <v>4080300</v>
      </c>
      <c r="L17" s="12">
        <f t="shared" si="8"/>
        <v>20213000</v>
      </c>
      <c r="M17" s="12">
        <f t="shared" si="9"/>
        <v>16132700</v>
      </c>
    </row>
    <row r="18" spans="1:13" s="2" customFormat="1" ht="60.75" customHeight="1" x14ac:dyDescent="0.2">
      <c r="A18" s="3">
        <v>501770</v>
      </c>
      <c r="B18" s="4"/>
      <c r="C18" s="5" t="s">
        <v>19</v>
      </c>
      <c r="D18" s="6"/>
      <c r="E18" s="7">
        <v>14</v>
      </c>
      <c r="F18" s="7">
        <v>14</v>
      </c>
      <c r="G18" s="7"/>
      <c r="H18" s="7">
        <v>6</v>
      </c>
      <c r="I18" s="12">
        <f t="shared" si="5"/>
        <v>2814000</v>
      </c>
      <c r="J18" s="12">
        <f t="shared" si="6"/>
        <v>844200</v>
      </c>
      <c r="K18" s="12">
        <f t="shared" si="7"/>
        <v>1969800</v>
      </c>
      <c r="L18" s="12">
        <f t="shared" si="8"/>
        <v>9758000</v>
      </c>
      <c r="M18" s="12">
        <f t="shared" si="9"/>
        <v>7788200</v>
      </c>
    </row>
    <row r="19" spans="1:13" s="2" customFormat="1" ht="60.75" customHeight="1" x14ac:dyDescent="0.2">
      <c r="A19" s="3">
        <v>501775</v>
      </c>
      <c r="B19" s="4"/>
      <c r="C19" s="5" t="s">
        <v>20</v>
      </c>
      <c r="D19" s="6"/>
      <c r="E19" s="7">
        <v>14</v>
      </c>
      <c r="F19" s="7">
        <v>14</v>
      </c>
      <c r="G19" s="7"/>
      <c r="H19" s="7">
        <v>6</v>
      </c>
      <c r="I19" s="12">
        <f t="shared" si="5"/>
        <v>2814000</v>
      </c>
      <c r="J19" s="12">
        <f t="shared" si="6"/>
        <v>844200</v>
      </c>
      <c r="K19" s="12">
        <f t="shared" si="7"/>
        <v>1969800</v>
      </c>
      <c r="L19" s="12">
        <f t="shared" si="8"/>
        <v>9758000</v>
      </c>
      <c r="M19" s="12">
        <f t="shared" si="9"/>
        <v>7788200</v>
      </c>
    </row>
    <row r="20" spans="1:13" s="2" customFormat="1" ht="60.75" customHeight="1" x14ac:dyDescent="0.2">
      <c r="A20" s="3">
        <v>501780</v>
      </c>
      <c r="B20" s="4"/>
      <c r="C20" s="5" t="s">
        <v>21</v>
      </c>
      <c r="D20" s="6"/>
      <c r="E20" s="7">
        <v>2</v>
      </c>
      <c r="F20" s="7">
        <v>2</v>
      </c>
      <c r="G20" s="7"/>
      <c r="H20" s="7">
        <v>3</v>
      </c>
      <c r="I20" s="12">
        <f t="shared" si="5"/>
        <v>402000</v>
      </c>
      <c r="J20" s="12">
        <f t="shared" si="6"/>
        <v>120600</v>
      </c>
      <c r="K20" s="12">
        <f t="shared" si="7"/>
        <v>281400</v>
      </c>
      <c r="L20" s="12">
        <f t="shared" si="8"/>
        <v>1394000</v>
      </c>
      <c r="M20" s="12">
        <f t="shared" si="9"/>
        <v>1112600</v>
      </c>
    </row>
    <row r="21" spans="1:13" s="2" customFormat="1" ht="60.75" customHeight="1" x14ac:dyDescent="0.2">
      <c r="A21" s="3">
        <v>501785</v>
      </c>
      <c r="B21" s="4"/>
      <c r="C21" s="5" t="s">
        <v>22</v>
      </c>
      <c r="D21" s="6"/>
      <c r="E21" s="7">
        <v>6</v>
      </c>
      <c r="F21" s="7">
        <v>6</v>
      </c>
      <c r="G21" s="7"/>
      <c r="H21" s="7">
        <v>4</v>
      </c>
      <c r="I21" s="12">
        <f t="shared" si="5"/>
        <v>1206000</v>
      </c>
      <c r="J21" s="12">
        <f t="shared" si="6"/>
        <v>361800</v>
      </c>
      <c r="K21" s="12">
        <f t="shared" si="7"/>
        <v>844200</v>
      </c>
      <c r="L21" s="12">
        <f t="shared" si="8"/>
        <v>4182000</v>
      </c>
      <c r="M21" s="12">
        <f t="shared" si="9"/>
        <v>3337800</v>
      </c>
    </row>
    <row r="22" spans="1:13" s="2" customFormat="1" ht="60.75" customHeight="1" x14ac:dyDescent="0.2">
      <c r="A22" s="3">
        <v>501795</v>
      </c>
      <c r="B22" s="4"/>
      <c r="C22" s="5" t="s">
        <v>23</v>
      </c>
      <c r="D22" s="6"/>
      <c r="E22" s="11">
        <v>10</v>
      </c>
      <c r="F22" s="7">
        <v>10</v>
      </c>
      <c r="G22" s="7"/>
      <c r="H22" s="7">
        <v>5</v>
      </c>
      <c r="I22" s="12">
        <f t="shared" si="5"/>
        <v>2010000</v>
      </c>
      <c r="J22" s="12">
        <f t="shared" si="6"/>
        <v>603000</v>
      </c>
      <c r="K22" s="12">
        <f t="shared" si="7"/>
        <v>1407000</v>
      </c>
      <c r="L22" s="12">
        <f t="shared" si="8"/>
        <v>6970000</v>
      </c>
      <c r="M22" s="12">
        <f t="shared" si="9"/>
        <v>5563000</v>
      </c>
    </row>
    <row r="23" spans="1:13" ht="66.75" customHeight="1" x14ac:dyDescent="0.2">
      <c r="A23" s="13" t="s">
        <v>36</v>
      </c>
      <c r="B23" s="13"/>
      <c r="C23" s="13"/>
      <c r="D23" s="13"/>
      <c r="E23" s="13"/>
      <c r="F23" s="13"/>
      <c r="G23" s="13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مامایی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2023-05-14T08:48:43Z</dcterms:modified>
</cp:coreProperties>
</file>