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adie1\Desktop\1402\سایت اقتصاد درمان\"/>
    </mc:Choice>
  </mc:AlternateContent>
  <bookViews>
    <workbookView xWindow="0" yWindow="0" windowWidth="24000" windowHeight="9735"/>
  </bookViews>
  <sheets>
    <sheet name="کاردرمانی" sheetId="15"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15" l="1"/>
  <c r="J9" i="15"/>
  <c r="I9" i="15"/>
  <c r="K9" i="15" s="1"/>
  <c r="L8" i="15"/>
  <c r="J8" i="15"/>
  <c r="I8" i="15"/>
  <c r="K8" i="15" s="1"/>
  <c r="L6" i="15"/>
  <c r="J6" i="15"/>
  <c r="I6" i="15"/>
  <c r="K6" i="15" s="1"/>
  <c r="L5" i="15"/>
  <c r="J5" i="15"/>
  <c r="I5" i="15"/>
  <c r="K5" i="15" s="1"/>
  <c r="L4" i="15"/>
  <c r="J4" i="15"/>
  <c r="I4" i="15"/>
  <c r="K4" i="15" s="1"/>
  <c r="M9" i="15" l="1"/>
  <c r="M8" i="15"/>
  <c r="M6" i="15"/>
  <c r="M5" i="15"/>
  <c r="M4" i="15"/>
</calcChain>
</file>

<file path=xl/sharedStrings.xml><?xml version="1.0" encoding="utf-8"?>
<sst xmlns="http://schemas.openxmlformats.org/spreadsheetml/2006/main" count="26" uniqueCount="21">
  <si>
    <t>کدملی (Code)</t>
  </si>
  <si>
    <t>ویژگی کد</t>
  </si>
  <si>
    <t>شرح کد (Value)</t>
  </si>
  <si>
    <t>توضیحات</t>
  </si>
  <si>
    <t xml:space="preserve"> کل</t>
  </si>
  <si>
    <t>حرفه‌ای</t>
  </si>
  <si>
    <t>فنی</t>
  </si>
  <si>
    <t>ارزش پایه بیهوشی</t>
  </si>
  <si>
    <t>#*</t>
  </si>
  <si>
    <t xml:space="preserve">به کارگیری روش‌ها و تکنیک‌های کاردرمانی شامل استفاده از یک یا چند مورد از فعالیت‌های کاردرمانی برای یک جلسه حداقل 30 دقیقه‌ای </t>
  </si>
  <si>
    <t xml:space="preserve">(شامل ارزیابی و درمان اسکلتی-عضلانی، یا حسی-حرکتی، یا ادراکی-شناختی، یا روانی- اجتماعی، ارزیابی عضلانی دستی اندام‌ها و تنه، اندازه‌گیری و گزارش میزان دامنه حرکتی اندام‌ها و تنه، توسعه مهارت های شناختی برای بالا بردن توجه و حافظه، روش‌های یکپارچگی حسی برای تقویت پردازش حسی و تحریک پاسخ سازگاری با نیازهای محیطی، موقعیت فضایی، آموزش برای ADL، آموزش فعالیت‌های خود مراقبتی، استفاده از روش‌های بازی درمانی در کودکان، فعالیت درمانی مستقیم (به کارگیری فعالیت‌های دینامیک برای بهبود عملکرد)، آموزش بازگشت فرد به جامعه یا کار، آموزش مدیریت منزل، آموزش حرکت با ویلچر، آموزش راه رفتن، آموزش هندلینگ بیمار یا خانواده وی، مداخلات کاردرمانی در ضایعات دست پس از جراحی، مداخلات کاردرمانی در بخش‌های بستری و سایر روش‌ها یا مدالیته‌های کاردرمانی) </t>
  </si>
  <si>
    <t>ماساژ یا تمرین درمانی یا تکنیک های درمان دستی (برای مثال؛ حرکت دادن، دستکاری، درناژ دستی لنفاتیک ها و کشش دستی)؛ به ازای هر جلسه (فقط در موارد لنف ادما تحت پوشش بیمه پایه می باشد.)</t>
  </si>
  <si>
    <r>
      <t xml:space="preserve">استفاده از دستگاه </t>
    </r>
    <r>
      <rPr>
        <sz val="12"/>
        <color indexed="8"/>
        <rFont val="Calibri"/>
        <family val="2"/>
      </rPr>
      <t>Magnetic Field Therapy</t>
    </r>
    <r>
      <rPr>
        <sz val="12"/>
        <color indexed="8"/>
        <rFont val="B Traffic"/>
        <charset val="178"/>
      </rPr>
      <t xml:space="preserve"> جهت توانبخشی اندام‌ها؛ به ازای هر جلسه منطبق با استانداردهای ابلاغی وزارت بهداشت، درمان و آموزش پزشکی (عمل مستقل)</t>
    </r>
  </si>
  <si>
    <t>توانبخشی ریوی شامل ارزیابی پزشکی، مانیتورینگ قلبی، اکسیژن درمانی و ورزش درمانی؛ به ازای هر جلسه</t>
  </si>
  <si>
    <r>
      <t xml:space="preserve">توانبخشی فعال </t>
    </r>
    <r>
      <rPr>
        <sz val="12"/>
        <color indexed="8"/>
        <rFont val="Calibri"/>
        <family val="2"/>
      </rPr>
      <t>DBC (Documented Based Care</t>
    </r>
    <r>
      <rPr>
        <sz val="12"/>
        <color indexed="8"/>
        <rFont val="B Traffic"/>
        <charset val="178"/>
      </rPr>
      <t>) برای ستون فقرات و اندام‌ها؛ هر جلسه</t>
    </r>
  </si>
  <si>
    <t>تعرفه دولتی</t>
  </si>
  <si>
    <t>سهم بیمار</t>
  </si>
  <si>
    <t>سهم بیمه</t>
  </si>
  <si>
    <t>تعرفه خصوصی</t>
  </si>
  <si>
    <t>تعرف های خدمات تشخیصی ، درمانی وزارت بهداشت ، درمان و آموزش پزشکی در سال 1402</t>
  </si>
  <si>
    <t>اسماعیل اسدی : اداره اقتصاد درمان معاونت درمان، دانشکده علوم پزشکی تربت جام</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</si>
</sst>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_ * #,##0_-_ر_ي_ا_ل_ ;_ * #,##0\-_ر_ي_ا_ل_ ;_ * &quot;-&quot;??_-_ر_ي_ا_ل_ ;_ @_ "/>
  </numFmts>
  <fonts count="13" x14ac:knownFonts="1">
    <font>
      <sz val="11"/>
      <color theme="1"/>
      <name val="Arial"/>
      <family val="2"/>
      <scheme val="minor"/>
    </font>
    <font>
      <sz val="11"/>
      <color theme="1"/>
      <name val="Arial"/>
      <family val="2"/>
      <scheme val="minor"/>
    </font>
    <font>
      <sz val="11"/>
      <color theme="1"/>
      <name val="B Titr"/>
      <charset val="178"/>
    </font>
    <font>
      <sz val="10"/>
      <name val="Arial"/>
      <family val="2"/>
    </font>
    <font>
      <sz val="12"/>
      <color theme="1"/>
      <name val="B Traffic"/>
      <charset val="178"/>
    </font>
    <font>
      <sz val="12"/>
      <color theme="1"/>
      <name val="Arial"/>
      <family val="2"/>
      <scheme val="minor"/>
    </font>
    <font>
      <sz val="12"/>
      <color rgb="FF000000"/>
      <name val="B Traffic"/>
      <charset val="178"/>
    </font>
    <font>
      <sz val="12"/>
      <color rgb="FF000000"/>
      <name val="Cambria"/>
      <family val="1"/>
    </font>
    <font>
      <sz val="12"/>
      <color indexed="8"/>
      <name val="Calibri"/>
      <family val="2"/>
    </font>
    <font>
      <sz val="12"/>
      <color indexed="8"/>
      <name val="B Traffic"/>
      <charset val="178"/>
    </font>
    <font>
      <sz val="18"/>
      <color theme="1"/>
      <name val="Arial"/>
      <family val="2"/>
      <charset val="178"/>
      <scheme val="minor"/>
    </font>
    <font>
      <b/>
      <sz val="12"/>
      <color theme="1"/>
      <name val="B Nazanin"/>
      <charset val="178"/>
    </font>
    <font>
      <sz val="14"/>
      <color theme="1"/>
      <name val="Arial"/>
      <family val="2"/>
      <charset val="178"/>
      <scheme val="minor"/>
    </font>
  </fonts>
  <fills count="5">
    <fill>
      <patternFill patternType="none"/>
    </fill>
    <fill>
      <patternFill patternType="gray125"/>
    </fill>
    <fill>
      <patternFill patternType="solid">
        <fgColor theme="5" tint="0.79998168889431442"/>
        <bgColor indexed="64"/>
      </patternFill>
    </fill>
    <fill>
      <patternFill patternType="solid">
        <fgColor rgb="FF00B0F0"/>
        <bgColor indexed="64"/>
      </patternFill>
    </fill>
    <fill>
      <patternFill patternType="solid">
        <fgColor theme="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3" fillId="0" borderId="0"/>
  </cellStyleXfs>
  <cellXfs count="17">
    <xf numFmtId="0" fontId="0" fillId="0" borderId="0" xfId="0"/>
    <xf numFmtId="0" fontId="2" fillId="2" borderId="1" xfId="0" applyFont="1" applyFill="1" applyBorder="1" applyAlignment="1">
      <alignment horizontal="center" vertical="center" wrapText="1"/>
    </xf>
    <xf numFmtId="0" fontId="0" fillId="0" borderId="0" xfId="0" applyFill="1" applyAlignment="1"/>
    <xf numFmtId="1" fontId="5" fillId="0" borderId="1" xfId="2" applyNumberFormat="1" applyFont="1" applyFill="1" applyBorder="1" applyAlignment="1">
      <alignment horizontal="center" vertical="center"/>
    </xf>
    <xf numFmtId="49" fontId="4" fillId="0" borderId="1" xfId="2" applyNumberFormat="1" applyFont="1" applyFill="1" applyBorder="1" applyAlignment="1">
      <alignment horizontal="center" vertical="center" readingOrder="2"/>
    </xf>
    <xf numFmtId="0" fontId="4" fillId="0" borderId="4" xfId="0" applyFont="1" applyFill="1" applyBorder="1" applyAlignment="1">
      <alignment horizontal="right" vertical="center" wrapText="1" readingOrder="2"/>
    </xf>
    <xf numFmtId="1" fontId="6" fillId="0" borderId="3" xfId="0" applyNumberFormat="1" applyFont="1" applyFill="1" applyBorder="1" applyAlignment="1">
      <alignment horizontal="center" vertical="center" readingOrder="2"/>
    </xf>
    <xf numFmtId="0" fontId="6" fillId="0" borderId="1" xfId="0" applyFont="1" applyFill="1" applyBorder="1" applyAlignment="1">
      <alignment horizontal="right" vertical="center" wrapText="1" readingOrder="2"/>
    </xf>
    <xf numFmtId="0" fontId="6" fillId="0" borderId="1" xfId="0" applyFont="1" applyFill="1" applyBorder="1" applyAlignment="1">
      <alignment horizontal="center" vertical="center" readingOrder="2"/>
    </xf>
    <xf numFmtId="0" fontId="7" fillId="0" borderId="1" xfId="0" applyFont="1" applyFill="1" applyBorder="1" applyAlignment="1">
      <alignment horizontal="center" vertical="center" readingOrder="2"/>
    </xf>
    <xf numFmtId="0" fontId="6" fillId="0" borderId="4" xfId="0" applyFont="1" applyFill="1" applyBorder="1" applyAlignment="1">
      <alignment horizontal="right" vertical="center" wrapText="1" readingOrder="2"/>
    </xf>
    <xf numFmtId="0" fontId="0" fillId="0" borderId="1" xfId="0" applyFill="1" applyBorder="1" applyAlignment="1">
      <alignment wrapText="1"/>
    </xf>
    <xf numFmtId="165" fontId="4" fillId="0" borderId="2" xfId="1" applyNumberFormat="1" applyFont="1" applyFill="1" applyBorder="1" applyAlignment="1">
      <alignment horizontal="center" vertical="center" readingOrder="2"/>
    </xf>
    <xf numFmtId="166" fontId="11" fillId="0" borderId="6" xfId="1" applyNumberFormat="1" applyFont="1" applyFill="1" applyBorder="1" applyAlignment="1">
      <alignment horizontal="center" vertical="center" readingOrder="2"/>
    </xf>
    <xf numFmtId="0" fontId="10" fillId="3" borderId="0"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2" fillId="4" borderId="0" xfId="0" applyFont="1" applyFill="1" applyBorder="1" applyAlignment="1">
      <alignment horizontal="center" vertical="center"/>
    </xf>
  </cellXfs>
  <cellStyles count="3">
    <cellStyle name="Comma"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rightToLeft="1" tabSelected="1" workbookViewId="0">
      <selection activeCell="A10" sqref="A10:XFD10"/>
    </sheetView>
  </sheetViews>
  <sheetFormatPr defaultRowHeight="14.25" x14ac:dyDescent="0.2"/>
  <cols>
    <col min="3" max="3" width="36.625" customWidth="1"/>
    <col min="4" max="4" width="27.75" customWidth="1"/>
    <col min="9" max="9" width="12.625" customWidth="1"/>
    <col min="10" max="10" width="13.375" customWidth="1"/>
    <col min="11" max="11" width="14.75" customWidth="1"/>
    <col min="12" max="12" width="14.375" customWidth="1"/>
    <col min="13" max="13" width="15.375" customWidth="1"/>
  </cols>
  <sheetData>
    <row r="1" spans="1:20" ht="43.5" customHeight="1" x14ac:dyDescent="0.2">
      <c r="A1" s="14" t="s">
        <v>19</v>
      </c>
      <c r="B1" s="14"/>
      <c r="C1" s="14"/>
      <c r="D1" s="14"/>
      <c r="E1" s="14"/>
      <c r="F1" s="14"/>
      <c r="G1" s="14"/>
      <c r="H1" s="14"/>
      <c r="I1" s="14"/>
      <c r="J1" s="14"/>
      <c r="K1" s="14"/>
      <c r="L1" s="14"/>
      <c r="M1" s="14"/>
      <c r="N1" s="14"/>
      <c r="O1" s="15"/>
      <c r="P1" s="13"/>
      <c r="Q1" s="13"/>
      <c r="R1" s="13"/>
      <c r="S1" s="13"/>
      <c r="T1" s="13"/>
    </row>
    <row r="2" spans="1:20" ht="50.25" customHeight="1" x14ac:dyDescent="0.2">
      <c r="A2" s="1" t="s">
        <v>0</v>
      </c>
      <c r="B2" s="1" t="s">
        <v>1</v>
      </c>
      <c r="C2" s="1" t="s">
        <v>2</v>
      </c>
      <c r="D2" s="1" t="s">
        <v>3</v>
      </c>
      <c r="E2" s="1" t="s">
        <v>4</v>
      </c>
      <c r="F2" s="1" t="s">
        <v>5</v>
      </c>
      <c r="G2" s="1" t="s">
        <v>6</v>
      </c>
      <c r="H2" s="1" t="s">
        <v>7</v>
      </c>
      <c r="I2" s="1" t="s">
        <v>15</v>
      </c>
      <c r="J2" s="1" t="s">
        <v>16</v>
      </c>
      <c r="K2" s="1" t="s">
        <v>17</v>
      </c>
      <c r="L2" s="1" t="s">
        <v>18</v>
      </c>
      <c r="M2" s="1" t="s">
        <v>16</v>
      </c>
      <c r="O2">
        <v>0.7</v>
      </c>
    </row>
    <row r="4" spans="1:20" s="2" customFormat="1" ht="40.5" x14ac:dyDescent="0.2">
      <c r="A4" s="6">
        <v>901685</v>
      </c>
      <c r="B4" s="3" t="s">
        <v>8</v>
      </c>
      <c r="C4" s="5" t="s">
        <v>14</v>
      </c>
      <c r="D4" s="7"/>
      <c r="E4" s="4">
        <v>3.5</v>
      </c>
      <c r="F4" s="8">
        <v>2.5</v>
      </c>
      <c r="G4" s="8">
        <v>1</v>
      </c>
      <c r="H4" s="4">
        <v>0</v>
      </c>
      <c r="I4" s="12">
        <f t="shared" ref="I4:I6" si="0">F4*201000+G4*294000</f>
        <v>796500</v>
      </c>
      <c r="J4" s="12">
        <f t="shared" ref="J4:J6" si="1">I4*30/100</f>
        <v>238950</v>
      </c>
      <c r="K4" s="12">
        <f t="shared" ref="K4:K6" si="2">I4*70/100</f>
        <v>557550</v>
      </c>
      <c r="L4" s="12">
        <f>F4*392000+G4*1263000</f>
        <v>2243000</v>
      </c>
      <c r="M4" s="12">
        <f>L4-K4</f>
        <v>1685450</v>
      </c>
    </row>
    <row r="5" spans="1:20" s="2" customFormat="1" ht="60.75" x14ac:dyDescent="0.2">
      <c r="A5" s="6">
        <v>901683</v>
      </c>
      <c r="B5" s="3" t="s">
        <v>8</v>
      </c>
      <c r="C5" s="5" t="s">
        <v>13</v>
      </c>
      <c r="D5" s="7"/>
      <c r="E5" s="4">
        <v>5.5</v>
      </c>
      <c r="F5" s="8">
        <v>3</v>
      </c>
      <c r="G5" s="8">
        <v>2.5</v>
      </c>
      <c r="H5" s="4">
        <v>0</v>
      </c>
      <c r="I5" s="12">
        <f t="shared" si="0"/>
        <v>1338000</v>
      </c>
      <c r="J5" s="12">
        <f t="shared" si="1"/>
        <v>401400</v>
      </c>
      <c r="K5" s="12">
        <f t="shared" si="2"/>
        <v>936600</v>
      </c>
      <c r="L5" s="12">
        <f>F5*392000+G5*1263000</f>
        <v>4333500</v>
      </c>
      <c r="M5" s="12">
        <f>L5-K5</f>
        <v>3396900</v>
      </c>
    </row>
    <row r="6" spans="1:20" s="2" customFormat="1" ht="81" x14ac:dyDescent="0.2">
      <c r="A6" s="6">
        <v>901680</v>
      </c>
      <c r="B6" s="3" t="s">
        <v>8</v>
      </c>
      <c r="C6" s="5" t="s">
        <v>12</v>
      </c>
      <c r="D6" s="7"/>
      <c r="E6" s="4">
        <v>3</v>
      </c>
      <c r="F6" s="8">
        <v>2</v>
      </c>
      <c r="G6" s="8">
        <v>1</v>
      </c>
      <c r="H6" s="4">
        <v>0</v>
      </c>
      <c r="I6" s="12">
        <f t="shared" si="0"/>
        <v>696000</v>
      </c>
      <c r="J6" s="12">
        <f t="shared" si="1"/>
        <v>208800</v>
      </c>
      <c r="K6" s="12">
        <f t="shared" si="2"/>
        <v>487200</v>
      </c>
      <c r="L6" s="12">
        <f>F6*392000+G6*1263000</f>
        <v>2047000</v>
      </c>
      <c r="M6" s="12">
        <f>L6-K6</f>
        <v>1559800</v>
      </c>
    </row>
    <row r="8" spans="1:20" s="2" customFormat="1" ht="92.25" customHeight="1" x14ac:dyDescent="0.2">
      <c r="A8" s="6">
        <v>901650</v>
      </c>
      <c r="B8" s="3" t="s">
        <v>8</v>
      </c>
      <c r="C8" s="5" t="s">
        <v>9</v>
      </c>
      <c r="D8" s="7" t="s">
        <v>10</v>
      </c>
      <c r="E8" s="4">
        <v>2.2000000000000002</v>
      </c>
      <c r="F8" s="8">
        <v>1.7</v>
      </c>
      <c r="G8" s="8">
        <v>0.5</v>
      </c>
      <c r="H8" s="4">
        <v>0</v>
      </c>
      <c r="I8" s="12">
        <f t="shared" ref="I8:I9" si="3">F8*201000+G8*294000</f>
        <v>488700</v>
      </c>
      <c r="J8" s="12">
        <f t="shared" ref="J8:J9" si="4">I8*30/100</f>
        <v>146610</v>
      </c>
      <c r="K8" s="12">
        <f t="shared" ref="K8:K9" si="5">I8*70/100</f>
        <v>342090</v>
      </c>
      <c r="L8" s="12">
        <f>F8*392000+G8*1263000</f>
        <v>1297900</v>
      </c>
      <c r="M8" s="12">
        <f>L8-K8</f>
        <v>955810</v>
      </c>
    </row>
    <row r="9" spans="1:20" s="2" customFormat="1" ht="101.25" x14ac:dyDescent="0.2">
      <c r="A9" s="6">
        <v>901662</v>
      </c>
      <c r="B9" s="3" t="s">
        <v>8</v>
      </c>
      <c r="C9" s="10" t="s">
        <v>11</v>
      </c>
      <c r="D9" s="11"/>
      <c r="E9" s="4">
        <v>1.3</v>
      </c>
      <c r="F9" s="8">
        <v>1.3</v>
      </c>
      <c r="G9" s="9"/>
      <c r="H9" s="4">
        <v>0</v>
      </c>
      <c r="I9" s="12">
        <f t="shared" si="3"/>
        <v>261300</v>
      </c>
      <c r="J9" s="12">
        <f t="shared" si="4"/>
        <v>78390</v>
      </c>
      <c r="K9" s="12">
        <f t="shared" si="5"/>
        <v>182910</v>
      </c>
      <c r="L9" s="12">
        <f>F9*392000+G9*1263000</f>
        <v>509600</v>
      </c>
      <c r="M9" s="12">
        <f t="shared" ref="M9" si="6">L9-K9</f>
        <v>326690</v>
      </c>
    </row>
    <row r="10" spans="1:20" ht="43.5" customHeight="1" x14ac:dyDescent="0.2">
      <c r="A10" s="16" t="s">
        <v>20</v>
      </c>
      <c r="B10" s="16"/>
      <c r="C10" s="16"/>
      <c r="D10" s="16"/>
      <c r="E10" s="16"/>
      <c r="F10" s="16"/>
    </row>
  </sheetData>
  <mergeCells count="2">
    <mergeCell ref="A1:O1"/>
    <mergeCell ref="A10:F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کاردرمانی</vt:lpstr>
    </vt:vector>
  </TitlesOfParts>
  <Company>mums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زهرا قنبری</dc:creator>
  <cp:lastModifiedBy>اسماعیل اسدی</cp:lastModifiedBy>
  <dcterms:created xsi:type="dcterms:W3CDTF">2023-05-03T05:50:10Z</dcterms:created>
  <dcterms:modified xsi:type="dcterms:W3CDTF">2023-05-14T08:44:40Z</dcterms:modified>
</cp:coreProperties>
</file>